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1" activeTab="1"/>
  </bookViews>
  <sheets>
    <sheet name="JSKNVET" sheetId="1" state="hidden" r:id="rId1"/>
    <sheet name="补助计算" sheetId="2" r:id="rId2"/>
  </sheets>
  <definedNames>
    <definedName name="_xlnm.Print_Titles" localSheetId="1">'补助计算'!$1:$3</definedName>
  </definedNames>
  <calcPr fullCalcOnLoad="1"/>
</workbook>
</file>

<file path=xl/sharedStrings.xml><?xml version="1.0" encoding="utf-8"?>
<sst xmlns="http://schemas.openxmlformats.org/spreadsheetml/2006/main" count="212" uniqueCount="108">
  <si>
    <t>序号</t>
  </si>
  <si>
    <t>单位</t>
  </si>
  <si>
    <t>受助人</t>
  </si>
  <si>
    <t>自费药品器械费用</t>
  </si>
  <si>
    <t>公费医疗个人承担费用</t>
  </si>
  <si>
    <t>公费医疗个人自费部分补助</t>
  </si>
  <si>
    <t>自费药品器械费用补助</t>
  </si>
  <si>
    <t>申请理由</t>
  </si>
  <si>
    <t>实际补助金额</t>
  </si>
  <si>
    <t>应补助总额</t>
  </si>
  <si>
    <t>农学院</t>
  </si>
  <si>
    <r>
      <t>医疗费自费金额</t>
    </r>
    <r>
      <rPr>
        <b/>
        <sz val="11"/>
        <rFont val="宋体"/>
        <family val="0"/>
      </rPr>
      <t>（元）</t>
    </r>
  </si>
  <si>
    <r>
      <t>审核补助金额</t>
    </r>
    <r>
      <rPr>
        <b/>
        <sz val="11"/>
        <rFont val="宋体"/>
        <family val="0"/>
      </rPr>
      <t>（元）</t>
    </r>
  </si>
  <si>
    <t>教务处</t>
  </si>
  <si>
    <t>曹乃林</t>
  </si>
  <si>
    <t>基建处</t>
  </si>
  <si>
    <t>科研院</t>
  </si>
  <si>
    <t>宣传部</t>
  </si>
  <si>
    <t>保卫处</t>
  </si>
  <si>
    <t>计财处</t>
  </si>
  <si>
    <t>公管院</t>
  </si>
  <si>
    <t>牧场</t>
  </si>
  <si>
    <t>张孝羲</t>
  </si>
  <si>
    <t>人文</t>
  </si>
  <si>
    <t>生科</t>
  </si>
  <si>
    <t>信息院</t>
  </si>
  <si>
    <t>张金牛</t>
  </si>
  <si>
    <t>龚怡祖</t>
  </si>
  <si>
    <t>周军</t>
  </si>
  <si>
    <t>动科院</t>
  </si>
  <si>
    <t>杨风致</t>
  </si>
  <si>
    <t>金融院</t>
  </si>
  <si>
    <t>王娜</t>
  </si>
  <si>
    <t>王福芝</t>
  </si>
  <si>
    <t>贾兴发</t>
  </si>
  <si>
    <t>王国年</t>
  </si>
  <si>
    <t>王绍辉</t>
  </si>
  <si>
    <t>张利民</t>
  </si>
  <si>
    <t>刘绪才</t>
  </si>
  <si>
    <t>陈剑萍</t>
  </si>
  <si>
    <t>园艺院</t>
  </si>
  <si>
    <t>毛龙生</t>
  </si>
  <si>
    <t>姚金华</t>
  </si>
  <si>
    <t>陈翔高</t>
  </si>
  <si>
    <t>动医院</t>
  </si>
  <si>
    <t>沈丽琳</t>
  </si>
  <si>
    <t>王平</t>
  </si>
  <si>
    <t>史晓丽</t>
  </si>
  <si>
    <t>植保院</t>
  </si>
  <si>
    <t>毛瑞曾</t>
  </si>
  <si>
    <t>姚禾芬</t>
  </si>
  <si>
    <t>文玲</t>
  </si>
  <si>
    <t>翟保平</t>
  </si>
  <si>
    <t>组织部</t>
  </si>
  <si>
    <t>陈鼎昌</t>
  </si>
  <si>
    <t>唐晓华</t>
  </si>
  <si>
    <t>纪委办</t>
  </si>
  <si>
    <t>朱成元</t>
  </si>
  <si>
    <t>仇文干</t>
  </si>
  <si>
    <t>校办</t>
  </si>
  <si>
    <t>倪桂芝</t>
  </si>
  <si>
    <t>薛红蕖</t>
  </si>
  <si>
    <t>杨梅</t>
  </si>
  <si>
    <t>国际处</t>
  </si>
  <si>
    <t>阎燕</t>
  </si>
  <si>
    <t>胡自辉</t>
  </si>
  <si>
    <t>团委</t>
  </si>
  <si>
    <t>张亮亮</t>
  </si>
  <si>
    <t>鲍依群</t>
  </si>
  <si>
    <t>徐洁明</t>
  </si>
  <si>
    <t>咸金山</t>
  </si>
  <si>
    <t>舒迎澜</t>
  </si>
  <si>
    <t>喻健婉</t>
  </si>
  <si>
    <t>沈又佳</t>
  </si>
  <si>
    <t>顾爱霞</t>
  </si>
  <si>
    <t>汤一卒</t>
  </si>
  <si>
    <t>王太伦</t>
  </si>
  <si>
    <t>程方实</t>
  </si>
  <si>
    <t>戴锡嫦</t>
  </si>
  <si>
    <t>资环院</t>
  </si>
  <si>
    <t>秦怀英</t>
  </si>
  <si>
    <t>经管院</t>
  </si>
  <si>
    <t>沈守愚</t>
  </si>
  <si>
    <t>吴跃良</t>
  </si>
  <si>
    <t>傅行礼</t>
  </si>
  <si>
    <t>杨怀玉</t>
  </si>
  <si>
    <t>张秀英</t>
  </si>
  <si>
    <t>牧场</t>
  </si>
  <si>
    <t>杨金兰</t>
  </si>
  <si>
    <t>胡秀兰</t>
  </si>
  <si>
    <t>王永水</t>
  </si>
  <si>
    <t>合计</t>
  </si>
  <si>
    <t>夏欣</t>
  </si>
  <si>
    <t>李大辰</t>
  </si>
  <si>
    <t>佘光启</t>
  </si>
  <si>
    <t>沈盘坤</t>
  </si>
  <si>
    <t>韩高原</t>
  </si>
  <si>
    <r>
      <t>张素</t>
    </r>
    <r>
      <rPr>
        <sz val="12"/>
        <rFont val="宋体"/>
        <family val="0"/>
      </rPr>
      <t>珍</t>
    </r>
  </si>
  <si>
    <t>张余胜</t>
  </si>
  <si>
    <t>崇锡芳</t>
  </si>
  <si>
    <t>陆淑萍</t>
  </si>
  <si>
    <t>朱保珍</t>
  </si>
  <si>
    <t>刘书楷</t>
  </si>
  <si>
    <t>陈杰</t>
  </si>
  <si>
    <t>资产与后勤</t>
  </si>
  <si>
    <t>生病住院</t>
  </si>
  <si>
    <t>肾病透析</t>
  </si>
  <si>
    <t>2015年度教职工（含退离休）大病医疗互助基金补助汇总表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</si>
</sst>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K6" sqref="K6"/>
    </sheetView>
  </sheetViews>
  <sheetFormatPr defaultColWidth="14.125" defaultRowHeight="14.25"/>
  <cols>
    <col min="1" max="1" width="3.50390625" style="6" customWidth="1"/>
    <col min="2" max="2" width="7.75390625" style="6" customWidth="1"/>
    <col min="3" max="3" width="8.25390625" style="6" customWidth="1"/>
    <col min="4" max="4" width="13.50390625" style="6" customWidth="1"/>
    <col min="5" max="5" width="13.625" style="6" customWidth="1"/>
    <col min="6" max="6" width="16.375" style="10" customWidth="1"/>
    <col min="7" max="7" width="15.00390625" style="10" customWidth="1"/>
    <col min="8" max="8" width="13.625" style="11" customWidth="1"/>
    <col min="9" max="9" width="14.125" style="10" customWidth="1"/>
    <col min="10" max="10" width="14.00390625" style="10" customWidth="1"/>
    <col min="11" max="16384" width="14.125" style="6" customWidth="1"/>
  </cols>
  <sheetData>
    <row r="1" spans="1:10" ht="48" customHeight="1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8.5" customHeight="1">
      <c r="A2" s="47" t="s">
        <v>0</v>
      </c>
      <c r="B2" s="47" t="s">
        <v>1</v>
      </c>
      <c r="C2" s="47" t="s">
        <v>2</v>
      </c>
      <c r="D2" s="47" t="s">
        <v>7</v>
      </c>
      <c r="E2" s="48" t="s">
        <v>11</v>
      </c>
      <c r="F2" s="48"/>
      <c r="G2" s="48" t="s">
        <v>12</v>
      </c>
      <c r="H2" s="48"/>
      <c r="I2" s="48"/>
      <c r="J2" s="49" t="s">
        <v>8</v>
      </c>
    </row>
    <row r="3" spans="1:14" ht="42" customHeight="1">
      <c r="A3" s="47"/>
      <c r="B3" s="47"/>
      <c r="C3" s="47"/>
      <c r="D3" s="47"/>
      <c r="E3" s="1" t="s">
        <v>4</v>
      </c>
      <c r="F3" s="3" t="s">
        <v>3</v>
      </c>
      <c r="G3" s="3" t="s">
        <v>5</v>
      </c>
      <c r="H3" s="4" t="s">
        <v>6</v>
      </c>
      <c r="I3" s="3" t="s">
        <v>9</v>
      </c>
      <c r="J3" s="50"/>
      <c r="K3" s="5"/>
      <c r="L3" s="5"/>
      <c r="M3" s="5"/>
      <c r="N3" s="5"/>
    </row>
    <row r="4" spans="1:10" ht="34.5" customHeight="1">
      <c r="A4" s="2">
        <v>1</v>
      </c>
      <c r="B4" s="12" t="s">
        <v>25</v>
      </c>
      <c r="C4" s="18" t="s">
        <v>92</v>
      </c>
      <c r="D4" s="34" t="s">
        <v>105</v>
      </c>
      <c r="E4" s="3">
        <v>21131</v>
      </c>
      <c r="F4" s="3">
        <v>38262.94</v>
      </c>
      <c r="G4" s="8">
        <f>IF(SUM((IF(E4-3000&lt;=0,0,IF(E4&gt;=10000,10000,E4))*0.25),(IF(E4-10000&lt;=0,0,IF(E4&gt;=20000,10000,E4-10000))*0.3),(IF(E4-20000&lt;=0,0,IF(E4&gt;=30000,10000,E4-20000))*0.35),(IF(E4-30000&lt;=0,0,IF(E4&gt;=30000,E4-30000))*0.45))&gt;=35000,35000,SUM((IF(E4-3000&lt;=0,0,IF(E4&gt;=10000,10000,E4))*0.25),(IF(E4-10000&lt;=0,0,IF(E4&gt;=20000,10000,E4-10000))*0.3),(IF(E4-20000&lt;=0,0,IF(E4&gt;=30000,10000,E4-20000))*0.35),(IF(E4-30000&lt;=0,0,IF(E4&gt;=30000,E4-30000))*0.45)))</f>
        <v>5895.85</v>
      </c>
      <c r="H4" s="9">
        <f>IF(F4&lt;5000,0,IF(F4*0.3&gt;10000,10000,F4*0.3))</f>
        <v>10000</v>
      </c>
      <c r="I4" s="8">
        <f>SUM(G4:H4)</f>
        <v>15895.85</v>
      </c>
      <c r="J4" s="8">
        <f>ROUNDUP(I4,-2)</f>
        <v>15900</v>
      </c>
    </row>
    <row r="5" spans="1:10" ht="34.5" customHeight="1">
      <c r="A5" s="2">
        <v>2</v>
      </c>
      <c r="B5" s="13" t="s">
        <v>15</v>
      </c>
      <c r="C5" s="18" t="s">
        <v>93</v>
      </c>
      <c r="D5" s="34" t="s">
        <v>105</v>
      </c>
      <c r="E5" s="3">
        <v>5786.73</v>
      </c>
      <c r="F5" s="3">
        <v>15640.4</v>
      </c>
      <c r="G5" s="8">
        <f aca="true" t="shared" si="0" ref="G5:G34">IF(SUM((IF(E5-3000&lt;=0,0,IF(E5&gt;=10000,10000,E5))*0.25),(IF(E5-10000&lt;=0,0,IF(E5&gt;=20000,10000,E5-10000))*0.3),(IF(E5-20000&lt;=0,0,IF(E5&gt;=30000,10000,E5-20000))*0.35),(IF(E5-30000&lt;=0,0,IF(E5&gt;=30000,E5-30000))*0.45))&gt;=35000,35000,SUM((IF(E5-3000&lt;=0,0,IF(E5&gt;=10000,10000,E5))*0.25),(IF(E5-10000&lt;=0,0,IF(E5&gt;=20000,10000,E5-10000))*0.3),(IF(E5-20000&lt;=0,0,IF(E5&gt;=30000,10000,E5-20000))*0.35),(IF(E5-30000&lt;=0,0,IF(E5&gt;=30000,E5-30000))*0.45)))</f>
        <v>1446.6825</v>
      </c>
      <c r="H5" s="9">
        <f aca="true" t="shared" si="1" ref="H5:H34">IF(F5&lt;5000,0,IF(F5*0.3&gt;10000,10000,F5*0.3))</f>
        <v>4692.12</v>
      </c>
      <c r="I5" s="8">
        <f>SUM(G5:H5)</f>
        <v>6138.8025</v>
      </c>
      <c r="J5" s="8">
        <f>ROUNDUP(I5,-2)</f>
        <v>6200</v>
      </c>
    </row>
    <row r="6" spans="1:10" ht="34.5" customHeight="1">
      <c r="A6" s="2">
        <v>3</v>
      </c>
      <c r="B6" s="13" t="s">
        <v>15</v>
      </c>
      <c r="C6" s="19" t="s">
        <v>94</v>
      </c>
      <c r="D6" s="34" t="s">
        <v>105</v>
      </c>
      <c r="E6" s="3">
        <v>12200.39</v>
      </c>
      <c r="F6" s="3">
        <v>34384.2</v>
      </c>
      <c r="G6" s="8">
        <f t="shared" si="0"/>
        <v>3160.1169999999997</v>
      </c>
      <c r="H6" s="9">
        <f t="shared" si="1"/>
        <v>10000</v>
      </c>
      <c r="I6" s="8">
        <f aca="true" t="shared" si="2" ref="I6:I15">SUM(G6:H6)</f>
        <v>13160.117</v>
      </c>
      <c r="J6" s="8">
        <f aca="true" t="shared" si="3" ref="J6:J14">ROUNDUP(I6,-2)</f>
        <v>13200</v>
      </c>
    </row>
    <row r="7" spans="1:10" ht="34.5" customHeight="1">
      <c r="A7" s="2">
        <v>4</v>
      </c>
      <c r="B7" s="13" t="s">
        <v>15</v>
      </c>
      <c r="C7" s="13" t="s">
        <v>26</v>
      </c>
      <c r="D7" s="34" t="s">
        <v>105</v>
      </c>
      <c r="E7" s="3">
        <v>4164.49</v>
      </c>
      <c r="F7" s="3">
        <v>24727</v>
      </c>
      <c r="G7" s="8">
        <f t="shared" si="0"/>
        <v>1041.1225</v>
      </c>
      <c r="H7" s="9">
        <f t="shared" si="1"/>
        <v>7418.099999999999</v>
      </c>
      <c r="I7" s="8">
        <f t="shared" si="2"/>
        <v>8459.2225</v>
      </c>
      <c r="J7" s="8">
        <f t="shared" si="3"/>
        <v>8500</v>
      </c>
    </row>
    <row r="8" spans="1:10" ht="34.5" customHeight="1">
      <c r="A8" s="2">
        <v>5</v>
      </c>
      <c r="B8" s="13" t="s">
        <v>20</v>
      </c>
      <c r="C8" s="19" t="s">
        <v>102</v>
      </c>
      <c r="D8" s="34" t="s">
        <v>105</v>
      </c>
      <c r="E8" s="3">
        <v>22115.61</v>
      </c>
      <c r="F8" s="3">
        <v>74338.13</v>
      </c>
      <c r="G8" s="8">
        <f>IF(SUM((IF(E8-3000&lt;=0,0,IF(E8&gt;=10000,10000,E8))*0.25),(IF(E8-10000&lt;=0,0,IF(E8&gt;=20000,10000,E8-10000))*0.3),(IF(E8-20000&lt;=0,0,IF(E8&gt;=30000,10000,E8-20000))*0.35),(IF(E8-30000&lt;=0,0,IF(E8&gt;=30000,E8-30000))*0.45))&gt;=35000,35000,SUM((IF(E8-3000&lt;=0,0,IF(E8&gt;=10000,10000,E8))*0.25),(IF(E8-10000&lt;=0,0,IF(E8&gt;=20000,10000,E8-10000))*0.3),(IF(E8-20000&lt;=0,0,IF(E8&gt;=30000,10000,E8-20000))*0.35),(IF(E8-30000&lt;=0,0,IF(E8&gt;=30000,E8-30000))*0.45)))</f>
        <v>6240.4635</v>
      </c>
      <c r="H8" s="9">
        <f t="shared" si="1"/>
        <v>10000</v>
      </c>
      <c r="I8" s="8">
        <f t="shared" si="2"/>
        <v>16240.4635</v>
      </c>
      <c r="J8" s="8">
        <f t="shared" si="3"/>
        <v>16300</v>
      </c>
    </row>
    <row r="9" spans="1:10" ht="34.5" customHeight="1">
      <c r="A9" s="17">
        <v>6</v>
      </c>
      <c r="B9" s="13" t="s">
        <v>20</v>
      </c>
      <c r="C9" s="19" t="s">
        <v>27</v>
      </c>
      <c r="D9" s="34" t="s">
        <v>105</v>
      </c>
      <c r="E9" s="3">
        <v>21100.36</v>
      </c>
      <c r="F9" s="3">
        <v>46189.8</v>
      </c>
      <c r="G9" s="8">
        <f t="shared" si="0"/>
        <v>5885.126</v>
      </c>
      <c r="H9" s="9">
        <f t="shared" si="1"/>
        <v>10000</v>
      </c>
      <c r="I9" s="8">
        <f t="shared" si="2"/>
        <v>15885.126</v>
      </c>
      <c r="J9" s="8">
        <f t="shared" si="3"/>
        <v>15900</v>
      </c>
    </row>
    <row r="10" spans="1:10" ht="34.5" customHeight="1">
      <c r="A10" s="17">
        <v>7</v>
      </c>
      <c r="B10" s="13" t="s">
        <v>29</v>
      </c>
      <c r="C10" s="13" t="s">
        <v>30</v>
      </c>
      <c r="D10" s="34" t="s">
        <v>105</v>
      </c>
      <c r="E10" s="3">
        <v>5315.67</v>
      </c>
      <c r="F10" s="3">
        <v>24131.6</v>
      </c>
      <c r="G10" s="8">
        <f t="shared" si="0"/>
        <v>1328.9175</v>
      </c>
      <c r="H10" s="9">
        <f t="shared" si="1"/>
        <v>7239.48</v>
      </c>
      <c r="I10" s="8">
        <f>SUM(G10:H10)</f>
        <v>8568.3975</v>
      </c>
      <c r="J10" s="8">
        <f>ROUNDUP(I10,-2)</f>
        <v>8600</v>
      </c>
    </row>
    <row r="11" spans="1:10" ht="34.5" customHeight="1">
      <c r="A11" s="17">
        <v>8</v>
      </c>
      <c r="B11" s="13" t="s">
        <v>31</v>
      </c>
      <c r="C11" s="13" t="s">
        <v>32</v>
      </c>
      <c r="D11" s="34" t="s">
        <v>105</v>
      </c>
      <c r="E11" s="3">
        <v>5857.3</v>
      </c>
      <c r="F11" s="3">
        <v>2478.2</v>
      </c>
      <c r="G11" s="8">
        <f t="shared" si="0"/>
        <v>1464.325</v>
      </c>
      <c r="H11" s="9">
        <f t="shared" si="1"/>
        <v>0</v>
      </c>
      <c r="I11" s="8">
        <f t="shared" si="2"/>
        <v>1464.325</v>
      </c>
      <c r="J11" s="8">
        <f t="shared" si="3"/>
        <v>1500</v>
      </c>
    </row>
    <row r="12" spans="1:10" ht="34.5" customHeight="1">
      <c r="A12" s="17">
        <v>9</v>
      </c>
      <c r="B12" s="27" t="s">
        <v>104</v>
      </c>
      <c r="C12" s="19" t="s">
        <v>100</v>
      </c>
      <c r="D12" s="34" t="s">
        <v>105</v>
      </c>
      <c r="E12" s="3">
        <v>15949.57</v>
      </c>
      <c r="F12" s="3">
        <v>27435.9</v>
      </c>
      <c r="G12" s="8">
        <f t="shared" si="0"/>
        <v>4284.871</v>
      </c>
      <c r="H12" s="9">
        <f t="shared" si="1"/>
        <v>8230.77</v>
      </c>
      <c r="I12" s="8">
        <f t="shared" si="2"/>
        <v>12515.641</v>
      </c>
      <c r="J12" s="8">
        <f t="shared" si="3"/>
        <v>12600</v>
      </c>
    </row>
    <row r="13" spans="1:10" ht="34.5" customHeight="1">
      <c r="A13" s="17">
        <v>10</v>
      </c>
      <c r="B13" s="27" t="s">
        <v>104</v>
      </c>
      <c r="C13" s="13" t="s">
        <v>14</v>
      </c>
      <c r="D13" s="34" t="s">
        <v>105</v>
      </c>
      <c r="E13" s="3">
        <v>3935.4</v>
      </c>
      <c r="F13" s="3">
        <v>10388.62</v>
      </c>
      <c r="G13" s="8">
        <f t="shared" si="0"/>
        <v>983.85</v>
      </c>
      <c r="H13" s="9">
        <f t="shared" si="1"/>
        <v>3116.5860000000002</v>
      </c>
      <c r="I13" s="8">
        <f t="shared" si="2"/>
        <v>4100.436000000001</v>
      </c>
      <c r="J13" s="8">
        <f t="shared" si="3"/>
        <v>4200</v>
      </c>
    </row>
    <row r="14" spans="1:10" s="40" customFormat="1" ht="34.5" customHeight="1">
      <c r="A14" s="17">
        <v>11</v>
      </c>
      <c r="B14" s="36" t="s">
        <v>104</v>
      </c>
      <c r="C14" s="36" t="s">
        <v>101</v>
      </c>
      <c r="D14" s="37" t="s">
        <v>105</v>
      </c>
      <c r="E14" s="38">
        <v>4027.8</v>
      </c>
      <c r="F14" s="38"/>
      <c r="G14" s="35">
        <f t="shared" si="0"/>
        <v>1006.95</v>
      </c>
      <c r="H14" s="39">
        <f t="shared" si="1"/>
        <v>0</v>
      </c>
      <c r="I14" s="35">
        <f t="shared" si="2"/>
        <v>1006.95</v>
      </c>
      <c r="J14" s="35">
        <f t="shared" si="3"/>
        <v>1100</v>
      </c>
    </row>
    <row r="15" spans="1:10" ht="34.5" customHeight="1">
      <c r="A15" s="17">
        <v>12</v>
      </c>
      <c r="B15" s="27" t="s">
        <v>104</v>
      </c>
      <c r="C15" s="13" t="s">
        <v>33</v>
      </c>
      <c r="D15" s="34" t="s">
        <v>105</v>
      </c>
      <c r="E15" s="3">
        <v>3954</v>
      </c>
      <c r="F15" s="3">
        <v>23786.4</v>
      </c>
      <c r="G15" s="8">
        <f t="shared" si="0"/>
        <v>988.5</v>
      </c>
      <c r="H15" s="9">
        <f t="shared" si="1"/>
        <v>7135.92</v>
      </c>
      <c r="I15" s="8">
        <f t="shared" si="2"/>
        <v>8124.42</v>
      </c>
      <c r="J15" s="8">
        <f aca="true" t="shared" si="4" ref="J15:J34">ROUNDUP(I15,-2)</f>
        <v>8200</v>
      </c>
    </row>
    <row r="16" spans="1:10" ht="34.5" customHeight="1">
      <c r="A16" s="17">
        <v>13</v>
      </c>
      <c r="B16" s="27" t="s">
        <v>104</v>
      </c>
      <c r="C16" s="13" t="s">
        <v>34</v>
      </c>
      <c r="D16" s="34" t="s">
        <v>105</v>
      </c>
      <c r="E16" s="3">
        <v>4220.3</v>
      </c>
      <c r="F16" s="3">
        <v>20189.4</v>
      </c>
      <c r="G16" s="8">
        <f t="shared" si="0"/>
        <v>1055.075</v>
      </c>
      <c r="H16" s="9">
        <f t="shared" si="1"/>
        <v>6056.820000000001</v>
      </c>
      <c r="I16" s="8">
        <f>SUM(G16:H16)</f>
        <v>7111.895</v>
      </c>
      <c r="J16" s="8">
        <f t="shared" si="4"/>
        <v>7200</v>
      </c>
    </row>
    <row r="17" spans="1:10" ht="34.5" customHeight="1">
      <c r="A17" s="17">
        <v>14</v>
      </c>
      <c r="B17" s="27" t="s">
        <v>104</v>
      </c>
      <c r="C17" s="13" t="s">
        <v>35</v>
      </c>
      <c r="D17" s="34" t="s">
        <v>105</v>
      </c>
      <c r="E17" s="3">
        <v>3942.33</v>
      </c>
      <c r="F17" s="3">
        <v>2186.9</v>
      </c>
      <c r="G17" s="8">
        <f t="shared" si="0"/>
        <v>985.5825</v>
      </c>
      <c r="H17" s="9">
        <f t="shared" si="1"/>
        <v>0</v>
      </c>
      <c r="I17" s="8">
        <f>SUM(G17:H17)</f>
        <v>985.5825</v>
      </c>
      <c r="J17" s="8">
        <f t="shared" si="4"/>
        <v>1000</v>
      </c>
    </row>
    <row r="18" spans="1:10" ht="34.5" customHeight="1">
      <c r="A18" s="17">
        <v>15</v>
      </c>
      <c r="B18" s="27" t="s">
        <v>104</v>
      </c>
      <c r="C18" s="13" t="s">
        <v>36</v>
      </c>
      <c r="D18" s="34" t="s">
        <v>105</v>
      </c>
      <c r="E18" s="3">
        <v>3074.9</v>
      </c>
      <c r="F18" s="3">
        <v>3426.2</v>
      </c>
      <c r="G18" s="8">
        <f t="shared" si="0"/>
        <v>768.725</v>
      </c>
      <c r="H18" s="9">
        <f t="shared" si="1"/>
        <v>0</v>
      </c>
      <c r="I18" s="8">
        <f>SUM(G18:H18)</f>
        <v>768.725</v>
      </c>
      <c r="J18" s="8">
        <f t="shared" si="4"/>
        <v>800</v>
      </c>
    </row>
    <row r="19" spans="1:10" ht="34.5" customHeight="1">
      <c r="A19" s="17">
        <v>16</v>
      </c>
      <c r="B19" s="27" t="s">
        <v>104</v>
      </c>
      <c r="C19" s="13" t="s">
        <v>37</v>
      </c>
      <c r="D19" s="34" t="s">
        <v>105</v>
      </c>
      <c r="E19" s="3">
        <v>3720.46</v>
      </c>
      <c r="F19" s="3">
        <v>5870.3</v>
      </c>
      <c r="G19" s="8">
        <f t="shared" si="0"/>
        <v>930.115</v>
      </c>
      <c r="H19" s="9">
        <f t="shared" si="1"/>
        <v>1761.09</v>
      </c>
      <c r="I19" s="8">
        <f>SUM(G19:H19)</f>
        <v>2691.205</v>
      </c>
      <c r="J19" s="8">
        <f t="shared" si="4"/>
        <v>2700</v>
      </c>
    </row>
    <row r="20" spans="1:10" ht="34.5" customHeight="1">
      <c r="A20" s="17">
        <v>17</v>
      </c>
      <c r="B20" s="27" t="s">
        <v>104</v>
      </c>
      <c r="C20" s="13" t="s">
        <v>38</v>
      </c>
      <c r="D20" s="34" t="s">
        <v>105</v>
      </c>
      <c r="E20" s="3">
        <v>5647.76</v>
      </c>
      <c r="F20" s="3">
        <v>4499.1</v>
      </c>
      <c r="G20" s="8">
        <f t="shared" si="0"/>
        <v>1411.94</v>
      </c>
      <c r="H20" s="9">
        <f t="shared" si="1"/>
        <v>0</v>
      </c>
      <c r="I20" s="8">
        <f>SUM(G20:H20)</f>
        <v>1411.94</v>
      </c>
      <c r="J20" s="8">
        <f t="shared" si="4"/>
        <v>1500</v>
      </c>
    </row>
    <row r="21" spans="1:10" ht="34.5" customHeight="1">
      <c r="A21" s="17">
        <v>18</v>
      </c>
      <c r="B21" s="27" t="s">
        <v>104</v>
      </c>
      <c r="C21" s="13" t="s">
        <v>39</v>
      </c>
      <c r="D21" s="34" t="s">
        <v>105</v>
      </c>
      <c r="E21" s="3">
        <v>4866.78</v>
      </c>
      <c r="F21" s="3">
        <v>20514.1</v>
      </c>
      <c r="G21" s="8">
        <f t="shared" si="0"/>
        <v>1216.695</v>
      </c>
      <c r="H21" s="9">
        <f t="shared" si="1"/>
        <v>6154.23</v>
      </c>
      <c r="I21" s="8">
        <f>SUM(G21:H21)</f>
        <v>7370.924999999999</v>
      </c>
      <c r="J21" s="8">
        <f t="shared" si="4"/>
        <v>7400</v>
      </c>
    </row>
    <row r="22" spans="1:10" ht="34.5" customHeight="1">
      <c r="A22" s="17">
        <v>19</v>
      </c>
      <c r="B22" s="13" t="s">
        <v>40</v>
      </c>
      <c r="C22" s="13" t="s">
        <v>41</v>
      </c>
      <c r="D22" s="34" t="s">
        <v>105</v>
      </c>
      <c r="E22" s="3">
        <v>7964</v>
      </c>
      <c r="F22" s="3">
        <v>14343.54</v>
      </c>
      <c r="G22" s="8">
        <f t="shared" si="0"/>
        <v>1991</v>
      </c>
      <c r="H22" s="9">
        <f t="shared" si="1"/>
        <v>4303.062</v>
      </c>
      <c r="I22" s="8">
        <f>SUM(G22:H22)</f>
        <v>6294.062</v>
      </c>
      <c r="J22" s="8">
        <f t="shared" si="4"/>
        <v>6300</v>
      </c>
    </row>
    <row r="23" spans="1:10" ht="34.5" customHeight="1">
      <c r="A23" s="17">
        <v>20</v>
      </c>
      <c r="B23" s="13" t="s">
        <v>40</v>
      </c>
      <c r="C23" s="13" t="s">
        <v>42</v>
      </c>
      <c r="D23" s="34" t="s">
        <v>105</v>
      </c>
      <c r="E23" s="3">
        <v>3683.16</v>
      </c>
      <c r="F23" s="3">
        <v>23747</v>
      </c>
      <c r="G23" s="8">
        <f t="shared" si="0"/>
        <v>920.79</v>
      </c>
      <c r="H23" s="9">
        <f t="shared" si="1"/>
        <v>7124.099999999999</v>
      </c>
      <c r="I23" s="8">
        <f aca="true" t="shared" si="5" ref="I23:I34">SUM(G23:H23)</f>
        <v>8044.889999999999</v>
      </c>
      <c r="J23" s="8">
        <f t="shared" si="4"/>
        <v>8100</v>
      </c>
    </row>
    <row r="24" spans="1:10" ht="34.5" customHeight="1">
      <c r="A24" s="17">
        <v>21</v>
      </c>
      <c r="B24" s="13" t="s">
        <v>40</v>
      </c>
      <c r="C24" s="13" t="s">
        <v>43</v>
      </c>
      <c r="D24" s="34" t="s">
        <v>105</v>
      </c>
      <c r="E24" s="3">
        <v>4051.8</v>
      </c>
      <c r="F24" s="3">
        <v>29171</v>
      </c>
      <c r="G24" s="8">
        <f t="shared" si="0"/>
        <v>1012.95</v>
      </c>
      <c r="H24" s="9">
        <f t="shared" si="1"/>
        <v>8751.3</v>
      </c>
      <c r="I24" s="8">
        <f t="shared" si="5"/>
        <v>9764.25</v>
      </c>
      <c r="J24" s="8">
        <f t="shared" si="4"/>
        <v>9800</v>
      </c>
    </row>
    <row r="25" spans="1:10" ht="34.5" customHeight="1">
      <c r="A25" s="17">
        <v>22</v>
      </c>
      <c r="B25" s="13" t="s">
        <v>44</v>
      </c>
      <c r="C25" s="19" t="s">
        <v>103</v>
      </c>
      <c r="D25" s="34" t="s">
        <v>105</v>
      </c>
      <c r="E25" s="3">
        <v>8206.4</v>
      </c>
      <c r="F25" s="3">
        <v>19647.8</v>
      </c>
      <c r="G25" s="8">
        <f t="shared" si="0"/>
        <v>2051.6</v>
      </c>
      <c r="H25" s="9">
        <f t="shared" si="1"/>
        <v>5894.339999999999</v>
      </c>
      <c r="I25" s="8">
        <f t="shared" si="5"/>
        <v>7945.939999999999</v>
      </c>
      <c r="J25" s="8">
        <f t="shared" si="4"/>
        <v>8000</v>
      </c>
    </row>
    <row r="26" spans="1:10" ht="34.5" customHeight="1">
      <c r="A26" s="17">
        <v>23</v>
      </c>
      <c r="B26" s="13" t="s">
        <v>44</v>
      </c>
      <c r="C26" s="13" t="s">
        <v>45</v>
      </c>
      <c r="D26" s="34" t="s">
        <v>105</v>
      </c>
      <c r="E26" s="3">
        <v>4091.37</v>
      </c>
      <c r="F26" s="3">
        <v>17806.2</v>
      </c>
      <c r="G26" s="8">
        <f t="shared" si="0"/>
        <v>1022.8425</v>
      </c>
      <c r="H26" s="9">
        <f t="shared" si="1"/>
        <v>5341.86</v>
      </c>
      <c r="I26" s="8">
        <f t="shared" si="5"/>
        <v>6364.702499999999</v>
      </c>
      <c r="J26" s="8">
        <f t="shared" si="4"/>
        <v>6400</v>
      </c>
    </row>
    <row r="27" spans="1:10" ht="34.5" customHeight="1">
      <c r="A27" s="17">
        <v>24</v>
      </c>
      <c r="B27" s="13" t="s">
        <v>44</v>
      </c>
      <c r="C27" s="13" t="s">
        <v>46</v>
      </c>
      <c r="D27" s="34" t="s">
        <v>105</v>
      </c>
      <c r="E27" s="3">
        <v>3341</v>
      </c>
      <c r="F27" s="3">
        <v>12079.2</v>
      </c>
      <c r="G27" s="8">
        <f>IF(SUM((IF(E27-3000&lt;=0,0,IF(E27&gt;=10000,10000,E27))*0.25),(IF(E27-10000&lt;=0,0,IF(E27&gt;=20000,10000,E27-10000))*0.3),(IF(E27-20000&lt;=0,0,IF(E27&gt;=30000,10000,E27-20000))*0.35),(IF(E27-30000&lt;=0,0,IF(E27&gt;=30000,E27-30000))*0.45))&gt;=35000,35000,SUM((IF(E27-3000&lt;=0,0,IF(E27&gt;=10000,10000,E27))*0.25),(IF(E27-10000&lt;=0,0,IF(E27&gt;=20000,10000,E27-10000))*0.3),(IF(E27-20000&lt;=0,0,IF(E27&gt;=30000,10000,E27-20000))*0.35),(IF(E27-30000&lt;=0,0,IF(E27&gt;=30000,E27-30000))*0.45)))</f>
        <v>835.25</v>
      </c>
      <c r="H27" s="9">
        <f t="shared" si="1"/>
        <v>3623.76</v>
      </c>
      <c r="I27" s="8">
        <f t="shared" si="5"/>
        <v>4459.01</v>
      </c>
      <c r="J27" s="8">
        <f t="shared" si="4"/>
        <v>4500</v>
      </c>
    </row>
    <row r="28" spans="1:10" ht="34.5" customHeight="1">
      <c r="A28" s="17">
        <v>25</v>
      </c>
      <c r="B28" s="13" t="s">
        <v>44</v>
      </c>
      <c r="C28" s="13" t="s">
        <v>47</v>
      </c>
      <c r="D28" s="34" t="s">
        <v>105</v>
      </c>
      <c r="E28" s="3">
        <v>3683.5</v>
      </c>
      <c r="F28" s="3">
        <v>15886.2</v>
      </c>
      <c r="G28" s="8">
        <f t="shared" si="0"/>
        <v>920.875</v>
      </c>
      <c r="H28" s="9">
        <f t="shared" si="1"/>
        <v>4765.86</v>
      </c>
      <c r="I28" s="8">
        <f t="shared" si="5"/>
        <v>5686.735</v>
      </c>
      <c r="J28" s="8">
        <f t="shared" si="4"/>
        <v>5700</v>
      </c>
    </row>
    <row r="29" spans="1:10" ht="34.5" customHeight="1">
      <c r="A29" s="17">
        <v>26</v>
      </c>
      <c r="B29" s="13" t="s">
        <v>48</v>
      </c>
      <c r="C29" s="19" t="s">
        <v>95</v>
      </c>
      <c r="D29" s="34" t="s">
        <v>105</v>
      </c>
      <c r="E29" s="3">
        <v>23099.69</v>
      </c>
      <c r="F29" s="3">
        <v>145119.56</v>
      </c>
      <c r="G29" s="8">
        <f t="shared" si="0"/>
        <v>6584.8915</v>
      </c>
      <c r="H29" s="9">
        <f t="shared" si="1"/>
        <v>10000</v>
      </c>
      <c r="I29" s="8">
        <f t="shared" si="5"/>
        <v>16584.891499999998</v>
      </c>
      <c r="J29" s="8">
        <f t="shared" si="4"/>
        <v>16600</v>
      </c>
    </row>
    <row r="30" spans="1:10" ht="34.5" customHeight="1">
      <c r="A30" s="17">
        <v>27</v>
      </c>
      <c r="B30" s="13" t="s">
        <v>48</v>
      </c>
      <c r="C30" s="19" t="s">
        <v>22</v>
      </c>
      <c r="D30" s="34" t="s">
        <v>105</v>
      </c>
      <c r="E30" s="3">
        <v>39885.5</v>
      </c>
      <c r="F30" s="3">
        <v>176958.74</v>
      </c>
      <c r="G30" s="8">
        <f t="shared" si="0"/>
        <v>13448.475</v>
      </c>
      <c r="H30" s="9">
        <f t="shared" si="1"/>
        <v>10000</v>
      </c>
      <c r="I30" s="8">
        <f t="shared" si="5"/>
        <v>23448.475</v>
      </c>
      <c r="J30" s="8">
        <f t="shared" si="4"/>
        <v>23500</v>
      </c>
    </row>
    <row r="31" spans="1:10" ht="34.5" customHeight="1">
      <c r="A31" s="17">
        <v>28</v>
      </c>
      <c r="B31" s="13" t="s">
        <v>48</v>
      </c>
      <c r="C31" s="13" t="s">
        <v>49</v>
      </c>
      <c r="D31" s="34" t="s">
        <v>105</v>
      </c>
      <c r="E31" s="3">
        <v>2079.54</v>
      </c>
      <c r="F31" s="3">
        <v>6356</v>
      </c>
      <c r="G31" s="8">
        <f t="shared" si="0"/>
        <v>0</v>
      </c>
      <c r="H31" s="9">
        <f t="shared" si="1"/>
        <v>1906.8</v>
      </c>
      <c r="I31" s="8">
        <f t="shared" si="5"/>
        <v>1906.8</v>
      </c>
      <c r="J31" s="8">
        <f t="shared" si="4"/>
        <v>2000</v>
      </c>
    </row>
    <row r="32" spans="1:10" ht="34.5" customHeight="1">
      <c r="A32" s="17">
        <v>29</v>
      </c>
      <c r="B32" s="13" t="s">
        <v>48</v>
      </c>
      <c r="C32" s="13" t="s">
        <v>50</v>
      </c>
      <c r="D32" s="34" t="s">
        <v>105</v>
      </c>
      <c r="E32" s="3">
        <v>4075.77</v>
      </c>
      <c r="F32" s="3">
        <v>20007.4</v>
      </c>
      <c r="G32" s="8">
        <f t="shared" si="0"/>
        <v>1018.9425</v>
      </c>
      <c r="H32" s="9">
        <f t="shared" si="1"/>
        <v>6002.22</v>
      </c>
      <c r="I32" s="8">
        <f t="shared" si="5"/>
        <v>7021.1625</v>
      </c>
      <c r="J32" s="8">
        <f t="shared" si="4"/>
        <v>7100</v>
      </c>
    </row>
    <row r="33" spans="1:10" ht="34.5" customHeight="1">
      <c r="A33" s="17">
        <v>30</v>
      </c>
      <c r="B33" s="13" t="s">
        <v>48</v>
      </c>
      <c r="C33" s="13" t="s">
        <v>51</v>
      </c>
      <c r="D33" s="34" t="s">
        <v>105</v>
      </c>
      <c r="E33" s="3">
        <v>4987.5</v>
      </c>
      <c r="F33" s="3">
        <v>30562.2</v>
      </c>
      <c r="G33" s="8">
        <f t="shared" si="0"/>
        <v>1246.875</v>
      </c>
      <c r="H33" s="9">
        <f t="shared" si="1"/>
        <v>9168.66</v>
      </c>
      <c r="I33" s="8">
        <f t="shared" si="5"/>
        <v>10415.535</v>
      </c>
      <c r="J33" s="8">
        <f t="shared" si="4"/>
        <v>10500</v>
      </c>
    </row>
    <row r="34" spans="1:10" ht="34.5" customHeight="1">
      <c r="A34" s="17">
        <v>31</v>
      </c>
      <c r="B34" s="13" t="s">
        <v>48</v>
      </c>
      <c r="C34" s="13" t="s">
        <v>52</v>
      </c>
      <c r="D34" s="34" t="s">
        <v>105</v>
      </c>
      <c r="E34" s="3">
        <v>9883.54</v>
      </c>
      <c r="F34" s="3">
        <v>17862.35</v>
      </c>
      <c r="G34" s="8">
        <f t="shared" si="0"/>
        <v>2470.885</v>
      </c>
      <c r="H34" s="9">
        <f t="shared" si="1"/>
        <v>5358.704999999999</v>
      </c>
      <c r="I34" s="8">
        <f t="shared" si="5"/>
        <v>7829.589999999999</v>
      </c>
      <c r="J34" s="8">
        <f t="shared" si="4"/>
        <v>7900</v>
      </c>
    </row>
    <row r="35" spans="1:10" s="24" customFormat="1" ht="34.5" customHeight="1">
      <c r="A35" s="17">
        <v>32</v>
      </c>
      <c r="B35" s="14" t="s">
        <v>53</v>
      </c>
      <c r="C35" s="21" t="s">
        <v>54</v>
      </c>
      <c r="D35" s="34" t="s">
        <v>105</v>
      </c>
      <c r="E35" s="25">
        <v>0</v>
      </c>
      <c r="F35" s="25">
        <v>20467.31</v>
      </c>
      <c r="G35" s="22">
        <f>IF(SUM((IF(E35-3000&lt;=0,0,IF(E35&gt;=10000,10000,E35))*0.25),(IF(E35-10000&lt;=0,0,IF(E35&gt;=20000,10000,E35-10000))*0.3),(IF(E35-20000&lt;=0,0,IF(E35&gt;=30000,10000,E35-20000))*0.35),(IF(E35-30000&lt;=0,0,IF(E35&gt;=30000,E35-30000))*0.45))&gt;=35000,35000,SUM((IF(E35-3000&lt;=0,0,IF(E35&gt;=10000,10000,E35))*0.25),(IF(E35-10000&lt;=0,0,IF(E35&gt;=20000,10000,E35-10000))*0.3),(IF(E35-20000&lt;=0,0,IF(E35&gt;=30000,10000,E35-20000))*0.35),(IF(E35-30000&lt;=0,0,IF(E35&gt;=30000,E35-30000))*0.45)))</f>
        <v>0</v>
      </c>
      <c r="H35" s="23">
        <f>IF(F35&lt;5000,0,IF(F35*0.3&gt;10000,10000,F35*0.3))</f>
        <v>6140.193</v>
      </c>
      <c r="I35" s="22">
        <f>SUM(G35:H35)</f>
        <v>6140.193</v>
      </c>
      <c r="J35" s="22">
        <f>ROUNDUP(I35,-2)</f>
        <v>6200</v>
      </c>
    </row>
    <row r="36" spans="1:10" ht="34.5" customHeight="1">
      <c r="A36" s="17">
        <v>33</v>
      </c>
      <c r="B36" s="14" t="s">
        <v>53</v>
      </c>
      <c r="C36" s="7" t="s">
        <v>55</v>
      </c>
      <c r="D36" s="34" t="s">
        <v>105</v>
      </c>
      <c r="E36" s="3">
        <v>3041.1</v>
      </c>
      <c r="F36" s="3">
        <v>4409</v>
      </c>
      <c r="G36" s="8">
        <f aca="true" t="shared" si="6" ref="G36:G42">IF(SUM((IF(E36-3000&lt;=0,0,IF(E36&gt;=10000,10000,E36))*0.25),(IF(E36-10000&lt;=0,0,IF(E36&gt;=20000,10000,E36-10000))*0.3),(IF(E36-20000&lt;=0,0,IF(E36&gt;=30000,10000,E36-20000))*0.35),(IF(E36-30000&lt;=0,0,IF(E36&gt;=30000,E36-30000))*0.45))&gt;=35000,35000,SUM((IF(E36-3000&lt;=0,0,IF(E36&gt;=10000,10000,E36))*0.25),(IF(E36-10000&lt;=0,0,IF(E36&gt;=20000,10000,E36-10000))*0.3),(IF(E36-20000&lt;=0,0,IF(E36&gt;=30000,10000,E36-20000))*0.35),(IF(E36-30000&lt;=0,0,IF(E36&gt;=30000,E36-30000))*0.45)))</f>
        <v>760.275</v>
      </c>
      <c r="H36" s="9">
        <f aca="true" t="shared" si="7" ref="H36:H42">IF(F36&lt;5000,0,IF(F36*0.3&gt;10000,10000,F36*0.3))</f>
        <v>0</v>
      </c>
      <c r="I36" s="8">
        <f aca="true" t="shared" si="8" ref="I36:I42">SUM(G36:H36)</f>
        <v>760.275</v>
      </c>
      <c r="J36" s="8">
        <f aca="true" t="shared" si="9" ref="J36:J42">ROUNDUP(I36,-2)</f>
        <v>800</v>
      </c>
    </row>
    <row r="37" spans="1:10" ht="34.5" customHeight="1">
      <c r="A37" s="17">
        <v>34</v>
      </c>
      <c r="B37" s="13" t="s">
        <v>56</v>
      </c>
      <c r="C37" s="7" t="s">
        <v>57</v>
      </c>
      <c r="D37" s="34" t="s">
        <v>105</v>
      </c>
      <c r="E37" s="3">
        <v>2239.63</v>
      </c>
      <c r="F37" s="3">
        <v>9883.3</v>
      </c>
      <c r="G37" s="8">
        <f t="shared" si="6"/>
        <v>0</v>
      </c>
      <c r="H37" s="9">
        <f t="shared" si="7"/>
        <v>2964.99</v>
      </c>
      <c r="I37" s="8">
        <f t="shared" si="8"/>
        <v>2964.99</v>
      </c>
      <c r="J37" s="8">
        <f t="shared" si="9"/>
        <v>3000</v>
      </c>
    </row>
    <row r="38" spans="1:10" s="24" customFormat="1" ht="34.5" customHeight="1">
      <c r="A38" s="17">
        <v>35</v>
      </c>
      <c r="B38" s="14" t="s">
        <v>17</v>
      </c>
      <c r="C38" s="20" t="s">
        <v>58</v>
      </c>
      <c r="D38" s="34" t="s">
        <v>105</v>
      </c>
      <c r="E38" s="22">
        <v>0</v>
      </c>
      <c r="F38" s="22">
        <v>12852.96</v>
      </c>
      <c r="G38" s="22">
        <f t="shared" si="6"/>
        <v>0</v>
      </c>
      <c r="H38" s="23">
        <f t="shared" si="7"/>
        <v>3855.8879999999995</v>
      </c>
      <c r="I38" s="22">
        <f t="shared" si="8"/>
        <v>3855.8879999999995</v>
      </c>
      <c r="J38" s="22">
        <f t="shared" si="9"/>
        <v>3900</v>
      </c>
    </row>
    <row r="39" spans="1:10" ht="34.5" customHeight="1">
      <c r="A39" s="17">
        <v>36</v>
      </c>
      <c r="B39" s="13" t="s">
        <v>59</v>
      </c>
      <c r="C39" s="12" t="s">
        <v>60</v>
      </c>
      <c r="D39" s="34" t="s">
        <v>105</v>
      </c>
      <c r="E39" s="8">
        <v>4985.32</v>
      </c>
      <c r="F39" s="8">
        <v>24179.8</v>
      </c>
      <c r="G39" s="8">
        <f t="shared" si="6"/>
        <v>1246.33</v>
      </c>
      <c r="H39" s="9">
        <f t="shared" si="7"/>
        <v>7253.94</v>
      </c>
      <c r="I39" s="8">
        <f t="shared" si="8"/>
        <v>8500.27</v>
      </c>
      <c r="J39" s="8">
        <f t="shared" si="9"/>
        <v>8600</v>
      </c>
    </row>
    <row r="40" spans="1:10" ht="34.5" customHeight="1">
      <c r="A40" s="17">
        <v>37</v>
      </c>
      <c r="B40" s="13" t="s">
        <v>59</v>
      </c>
      <c r="C40" s="20" t="s">
        <v>99</v>
      </c>
      <c r="D40" s="34" t="s">
        <v>105</v>
      </c>
      <c r="E40" s="8">
        <v>3456.47</v>
      </c>
      <c r="F40" s="8">
        <v>5195.2</v>
      </c>
      <c r="G40" s="8">
        <f t="shared" si="6"/>
        <v>864.1175</v>
      </c>
      <c r="H40" s="9">
        <f t="shared" si="7"/>
        <v>1558.56</v>
      </c>
      <c r="I40" s="8">
        <f t="shared" si="8"/>
        <v>2422.6775</v>
      </c>
      <c r="J40" s="8">
        <f t="shared" si="9"/>
        <v>2500</v>
      </c>
    </row>
    <row r="41" spans="1:10" ht="34.5" customHeight="1">
      <c r="A41" s="17">
        <v>38</v>
      </c>
      <c r="B41" s="13" t="s">
        <v>19</v>
      </c>
      <c r="C41" s="12" t="s">
        <v>61</v>
      </c>
      <c r="D41" s="34" t="s">
        <v>105</v>
      </c>
      <c r="E41" s="8">
        <v>5789</v>
      </c>
      <c r="F41" s="8">
        <v>38903.7</v>
      </c>
      <c r="G41" s="8">
        <f t="shared" si="6"/>
        <v>1447.25</v>
      </c>
      <c r="H41" s="9">
        <f t="shared" si="7"/>
        <v>10000</v>
      </c>
      <c r="I41" s="8">
        <f t="shared" si="8"/>
        <v>11447.25</v>
      </c>
      <c r="J41" s="8">
        <f t="shared" si="9"/>
        <v>11500</v>
      </c>
    </row>
    <row r="42" spans="1:11" ht="34.5" customHeight="1">
      <c r="A42" s="17">
        <v>39</v>
      </c>
      <c r="B42" s="12" t="s">
        <v>63</v>
      </c>
      <c r="C42" s="12" t="s">
        <v>62</v>
      </c>
      <c r="D42" s="34" t="s">
        <v>105</v>
      </c>
      <c r="E42" s="8">
        <v>7459</v>
      </c>
      <c r="F42" s="8">
        <v>9653.4</v>
      </c>
      <c r="G42" s="8">
        <f t="shared" si="6"/>
        <v>1864.75</v>
      </c>
      <c r="H42" s="9">
        <f t="shared" si="7"/>
        <v>2896.02</v>
      </c>
      <c r="I42" s="8">
        <f t="shared" si="8"/>
        <v>4760.77</v>
      </c>
      <c r="J42" s="8">
        <f t="shared" si="9"/>
        <v>4800</v>
      </c>
      <c r="K42" s="5"/>
    </row>
    <row r="43" spans="1:10" ht="34.5" customHeight="1">
      <c r="A43" s="17">
        <v>40</v>
      </c>
      <c r="B43" s="12" t="s">
        <v>13</v>
      </c>
      <c r="C43" s="12" t="s">
        <v>64</v>
      </c>
      <c r="D43" s="34" t="s">
        <v>105</v>
      </c>
      <c r="E43" s="8">
        <v>2821.96</v>
      </c>
      <c r="F43" s="3">
        <v>13112</v>
      </c>
      <c r="G43" s="8">
        <f>IF(SUM((IF(E43-3000&lt;=0,0,IF(E43&gt;=10000,10000,E43))*0.25),(IF(E43-10000&lt;=0,0,IF(E43&gt;=20000,10000,E43-10000))*0.3),(IF(E43-20000&lt;=0,0,IF(E43&gt;=30000,10000,E43-20000))*0.35),(IF(E43-30000&lt;=0,0,IF(E43&gt;=30000,E43-30000))*0.45))&gt;=35000,35000,SUM((IF(E43-3000&lt;=0,0,IF(E43&gt;=10000,10000,E43))*0.25),(IF(E43-10000&lt;=0,0,IF(E43&gt;=20000,10000,E43-10000))*0.3),(IF(E43-20000&lt;=0,0,IF(E43&gt;=30000,10000,E43-20000))*0.35),(IF(E43-30000&lt;=0,0,IF(E43&gt;=30000,E43-30000))*0.45)))</f>
        <v>0</v>
      </c>
      <c r="H43" s="9">
        <f>IF(F43&lt;5000,0,IF(F43*0.3&gt;10000,10000,F43*0.3))</f>
        <v>3933.6</v>
      </c>
      <c r="I43" s="8">
        <f>SUM(G43:H43)</f>
        <v>3933.6</v>
      </c>
      <c r="J43" s="8">
        <f>ROUNDUP(I43,-2)</f>
        <v>4000</v>
      </c>
    </row>
    <row r="44" spans="1:10" ht="34.5" customHeight="1">
      <c r="A44" s="17">
        <v>41</v>
      </c>
      <c r="B44" s="12" t="s">
        <v>16</v>
      </c>
      <c r="C44" s="12" t="s">
        <v>65</v>
      </c>
      <c r="D44" s="34" t="s">
        <v>105</v>
      </c>
      <c r="E44" s="8">
        <v>12456.58</v>
      </c>
      <c r="F44" s="8">
        <v>22428.9</v>
      </c>
      <c r="G44" s="8">
        <f>IF(SUM((IF(E44-3000&lt;=0,0,IF(E44&gt;=10000,10000,E44))*0.25),(IF(E44-10000&lt;=0,0,IF(E44&gt;=20000,10000,E44-10000))*0.3),(IF(E44-20000&lt;=0,0,IF(E44&gt;=30000,10000,E44-20000))*0.35),(IF(E44-30000&lt;=0,0,IF(E44&gt;=30000,E44-30000))*0.45))&gt;=35000,35000,SUM((IF(E44-3000&lt;=0,0,IF(E44&gt;=10000,10000,E44))*0.25),(IF(E44-10000&lt;=0,0,IF(E44&gt;=20000,10000,E44-10000))*0.3),(IF(E44-20000&lt;=0,0,IF(E44&gt;=30000,10000,E44-20000))*0.35),(IF(E44-30000&lt;=0,0,IF(E44&gt;=30000,E44-30000))*0.45)))</f>
        <v>3236.974</v>
      </c>
      <c r="H44" s="9">
        <f>IF(F44&lt;5000,0,IF(F44*0.3&gt;10000,10000,F44*0.3))</f>
        <v>6728.67</v>
      </c>
      <c r="I44" s="8">
        <f>SUM(G44:H44)</f>
        <v>9965.644</v>
      </c>
      <c r="J44" s="8">
        <f>ROUNDUP(I44,-2)</f>
        <v>10000</v>
      </c>
    </row>
    <row r="45" spans="1:10" ht="34.5" customHeight="1">
      <c r="A45" s="17">
        <v>42</v>
      </c>
      <c r="B45" s="15" t="s">
        <v>18</v>
      </c>
      <c r="C45" s="17" t="s">
        <v>98</v>
      </c>
      <c r="D45" s="34" t="s">
        <v>105</v>
      </c>
      <c r="E45" s="8">
        <v>4279.3</v>
      </c>
      <c r="F45" s="8">
        <v>26384.22</v>
      </c>
      <c r="G45" s="8">
        <f>IF(SUM((IF(E45-3000&lt;=0,0,IF(E45&gt;=10000,10000,E45))*0.25),(IF(E45-10000&lt;=0,0,IF(E45&gt;=20000,10000,E45-10000))*0.3),(IF(E45-20000&lt;=0,0,IF(E45&gt;=30000,10000,E45-20000))*0.35),(IF(E45-30000&lt;=0,0,IF(E45&gt;=30000,E45-30000))*0.45))&gt;=35000,35000,SUM((IF(E45-3000&lt;=0,0,IF(E45&gt;=10000,10000,E45))*0.25),(IF(E45-10000&lt;=0,0,IF(E45&gt;=20000,10000,E45-10000))*0.3),(IF(E45-20000&lt;=0,0,IF(E45&gt;=30000,10000,E45-20000))*0.35),(IF(E45-30000&lt;=0,0,IF(E45&gt;=30000,E45-30000))*0.45)))</f>
        <v>1069.825</v>
      </c>
      <c r="H45" s="9">
        <f>IF(F45&lt;5000,0,IF(F45*0.3&gt;10000,10000,F45*0.3))</f>
        <v>7915.266</v>
      </c>
      <c r="I45" s="8">
        <f>SUM(G45:H45)</f>
        <v>8985.091</v>
      </c>
      <c r="J45" s="8">
        <f>ROUNDUP(I45,-2)</f>
        <v>9000</v>
      </c>
    </row>
    <row r="46" spans="1:10" ht="34.5" customHeight="1">
      <c r="A46" s="17">
        <v>43</v>
      </c>
      <c r="B46" s="15" t="s">
        <v>66</v>
      </c>
      <c r="C46" s="15" t="s">
        <v>67</v>
      </c>
      <c r="D46" s="34" t="s">
        <v>105</v>
      </c>
      <c r="E46" s="8">
        <v>8796.6</v>
      </c>
      <c r="F46" s="8">
        <v>8417.46</v>
      </c>
      <c r="G46" s="8">
        <f aca="true" t="shared" si="10" ref="G46:G56">IF(SUM((IF(E46-3000&lt;=0,0,IF(E46&gt;=10000,10000,E46))*0.25),(IF(E46-10000&lt;=0,0,IF(E46&gt;=20000,10000,E46-10000))*0.3),(IF(E46-20000&lt;=0,0,IF(E46&gt;=30000,10000,E46-20000))*0.35),(IF(E46-30000&lt;=0,0,IF(E46&gt;=30000,E46-30000))*0.45))&gt;=35000,35000,SUM((IF(E46-3000&lt;=0,0,IF(E46&gt;=10000,10000,E46))*0.25),(IF(E46-10000&lt;=0,0,IF(E46&gt;=20000,10000,E46-10000))*0.3),(IF(E46-20000&lt;=0,0,IF(E46&gt;=30000,10000,E46-20000))*0.35),(IF(E46-30000&lt;=0,0,IF(E46&gt;=30000,E46-30000))*0.45)))</f>
        <v>2199.15</v>
      </c>
      <c r="H46" s="9">
        <f aca="true" t="shared" si="11" ref="H46:H56">IF(F46&lt;5000,0,IF(F46*0.3&gt;10000,10000,F46*0.3))</f>
        <v>2525.238</v>
      </c>
      <c r="I46" s="8">
        <f aca="true" t="shared" si="12" ref="I46:I56">SUM(G46:H46)</f>
        <v>4724.388</v>
      </c>
      <c r="J46" s="8">
        <f aca="true" t="shared" si="13" ref="J46:J56">ROUNDUP(I46,-2)</f>
        <v>4800</v>
      </c>
    </row>
    <row r="47" spans="1:10" ht="38.25" customHeight="1">
      <c r="A47" s="17">
        <v>44</v>
      </c>
      <c r="B47" s="16" t="s">
        <v>24</v>
      </c>
      <c r="C47" s="16" t="s">
        <v>68</v>
      </c>
      <c r="D47" s="34" t="s">
        <v>105</v>
      </c>
      <c r="E47" s="8">
        <v>4443.26</v>
      </c>
      <c r="F47" s="8">
        <v>50495.1</v>
      </c>
      <c r="G47" s="8">
        <f t="shared" si="10"/>
        <v>1110.815</v>
      </c>
      <c r="H47" s="9">
        <f t="shared" si="11"/>
        <v>10000</v>
      </c>
      <c r="I47" s="8">
        <f t="shared" si="12"/>
        <v>11110.815</v>
      </c>
      <c r="J47" s="8">
        <f t="shared" si="13"/>
        <v>11200</v>
      </c>
    </row>
    <row r="48" spans="1:10" ht="34.5" customHeight="1">
      <c r="A48" s="17">
        <v>45</v>
      </c>
      <c r="B48" s="16" t="s">
        <v>23</v>
      </c>
      <c r="C48" s="16" t="s">
        <v>69</v>
      </c>
      <c r="D48" s="34" t="s">
        <v>105</v>
      </c>
      <c r="E48" s="8">
        <v>3294.35</v>
      </c>
      <c r="F48" s="8">
        <v>13225.6</v>
      </c>
      <c r="G48" s="8">
        <f t="shared" si="10"/>
        <v>823.5875</v>
      </c>
      <c r="H48" s="9">
        <f t="shared" si="11"/>
        <v>3967.68</v>
      </c>
      <c r="I48" s="8">
        <f t="shared" si="12"/>
        <v>4791.2675</v>
      </c>
      <c r="J48" s="8">
        <f t="shared" si="13"/>
        <v>4800</v>
      </c>
    </row>
    <row r="49" spans="1:10" ht="34.5" customHeight="1">
      <c r="A49" s="17">
        <v>46</v>
      </c>
      <c r="B49" s="28" t="s">
        <v>23</v>
      </c>
      <c r="C49" s="28" t="s">
        <v>70</v>
      </c>
      <c r="D49" s="34" t="s">
        <v>105</v>
      </c>
      <c r="E49" s="29">
        <v>3692.8</v>
      </c>
      <c r="F49" s="29">
        <v>2841.7</v>
      </c>
      <c r="G49" s="29">
        <f t="shared" si="10"/>
        <v>923.2</v>
      </c>
      <c r="H49" s="30">
        <f t="shared" si="11"/>
        <v>0</v>
      </c>
      <c r="I49" s="29">
        <f t="shared" si="12"/>
        <v>923.2</v>
      </c>
      <c r="J49" s="29">
        <f t="shared" si="13"/>
        <v>1000</v>
      </c>
    </row>
    <row r="50" spans="1:10" s="26" customFormat="1" ht="34.5" customHeight="1">
      <c r="A50" s="17">
        <v>47</v>
      </c>
      <c r="B50" s="17" t="s">
        <v>23</v>
      </c>
      <c r="C50" s="17" t="s">
        <v>71</v>
      </c>
      <c r="D50" s="34" t="s">
        <v>105</v>
      </c>
      <c r="E50" s="8">
        <v>5081.46</v>
      </c>
      <c r="F50" s="8">
        <v>3771.7</v>
      </c>
      <c r="G50" s="8">
        <f t="shared" si="10"/>
        <v>1270.365</v>
      </c>
      <c r="H50" s="9">
        <f t="shared" si="11"/>
        <v>0</v>
      </c>
      <c r="I50" s="8">
        <f>SUM(G50:H50)</f>
        <v>1270.365</v>
      </c>
      <c r="J50" s="8">
        <f t="shared" si="13"/>
        <v>1300</v>
      </c>
    </row>
    <row r="51" spans="1:10" s="24" customFormat="1" ht="34.5" customHeight="1">
      <c r="A51" s="17">
        <v>48</v>
      </c>
      <c r="B51" s="31" t="s">
        <v>23</v>
      </c>
      <c r="C51" s="31" t="s">
        <v>72</v>
      </c>
      <c r="D51" s="34" t="s">
        <v>105</v>
      </c>
      <c r="E51" s="32">
        <v>0</v>
      </c>
      <c r="F51" s="32">
        <v>8340</v>
      </c>
      <c r="G51" s="32">
        <f t="shared" si="10"/>
        <v>0</v>
      </c>
      <c r="H51" s="33">
        <f t="shared" si="11"/>
        <v>2502</v>
      </c>
      <c r="I51" s="32">
        <f t="shared" si="12"/>
        <v>2502</v>
      </c>
      <c r="J51" s="32">
        <f t="shared" si="13"/>
        <v>2600</v>
      </c>
    </row>
    <row r="52" spans="1:10" ht="34.5" customHeight="1">
      <c r="A52" s="17">
        <v>49</v>
      </c>
      <c r="B52" s="16" t="s">
        <v>10</v>
      </c>
      <c r="C52" s="16" t="s">
        <v>73</v>
      </c>
      <c r="D52" s="34" t="s">
        <v>105</v>
      </c>
      <c r="E52" s="8">
        <v>5044.5</v>
      </c>
      <c r="F52" s="8">
        <v>34555.9</v>
      </c>
      <c r="G52" s="8">
        <f t="shared" si="10"/>
        <v>1261.125</v>
      </c>
      <c r="H52" s="9">
        <f t="shared" si="11"/>
        <v>10000</v>
      </c>
      <c r="I52" s="8">
        <f t="shared" si="12"/>
        <v>11261.125</v>
      </c>
      <c r="J52" s="8">
        <f t="shared" si="13"/>
        <v>11300</v>
      </c>
    </row>
    <row r="53" spans="1:10" ht="34.5" customHeight="1">
      <c r="A53" s="17">
        <v>50</v>
      </c>
      <c r="B53" s="16" t="s">
        <v>10</v>
      </c>
      <c r="C53" s="16" t="s">
        <v>74</v>
      </c>
      <c r="D53" s="34" t="s">
        <v>105</v>
      </c>
      <c r="E53" s="8">
        <v>2078.47</v>
      </c>
      <c r="F53" s="8">
        <v>6672</v>
      </c>
      <c r="G53" s="8">
        <f t="shared" si="10"/>
        <v>0</v>
      </c>
      <c r="H53" s="9">
        <f t="shared" si="11"/>
        <v>2001.6</v>
      </c>
      <c r="I53" s="8">
        <f t="shared" si="12"/>
        <v>2001.6</v>
      </c>
      <c r="J53" s="8">
        <f t="shared" si="13"/>
        <v>2100</v>
      </c>
    </row>
    <row r="54" spans="1:10" ht="34.5" customHeight="1">
      <c r="A54" s="17">
        <v>51</v>
      </c>
      <c r="B54" s="16" t="s">
        <v>10</v>
      </c>
      <c r="C54" s="16" t="s">
        <v>75</v>
      </c>
      <c r="D54" s="34" t="s">
        <v>105</v>
      </c>
      <c r="E54" s="8">
        <v>3275.7</v>
      </c>
      <c r="F54" s="8">
        <v>1335.6</v>
      </c>
      <c r="G54" s="8">
        <f t="shared" si="10"/>
        <v>818.925</v>
      </c>
      <c r="H54" s="9">
        <f t="shared" si="11"/>
        <v>0</v>
      </c>
      <c r="I54" s="8">
        <f t="shared" si="12"/>
        <v>818.925</v>
      </c>
      <c r="J54" s="8">
        <f t="shared" si="13"/>
        <v>900</v>
      </c>
    </row>
    <row r="55" spans="1:10" ht="34.5" customHeight="1">
      <c r="A55" s="17">
        <v>52</v>
      </c>
      <c r="B55" s="16" t="s">
        <v>10</v>
      </c>
      <c r="C55" s="2" t="s">
        <v>76</v>
      </c>
      <c r="D55" s="34" t="s">
        <v>105</v>
      </c>
      <c r="E55" s="8">
        <v>33203.82</v>
      </c>
      <c r="F55" s="8">
        <v>61413.63</v>
      </c>
      <c r="G55" s="8">
        <f t="shared" si="10"/>
        <v>10441.719</v>
      </c>
      <c r="H55" s="9">
        <f t="shared" si="11"/>
        <v>10000</v>
      </c>
      <c r="I55" s="8">
        <f t="shared" si="12"/>
        <v>20441.718999999997</v>
      </c>
      <c r="J55" s="8">
        <f t="shared" si="13"/>
        <v>20500</v>
      </c>
    </row>
    <row r="56" spans="1:10" ht="34.5" customHeight="1">
      <c r="A56" s="17">
        <v>53</v>
      </c>
      <c r="B56" s="16" t="s">
        <v>10</v>
      </c>
      <c r="C56" s="17" t="s">
        <v>77</v>
      </c>
      <c r="D56" s="34" t="s">
        <v>105</v>
      </c>
      <c r="E56" s="8">
        <v>2811.91</v>
      </c>
      <c r="F56" s="8">
        <v>5695</v>
      </c>
      <c r="G56" s="8">
        <f t="shared" si="10"/>
        <v>0</v>
      </c>
      <c r="H56" s="9">
        <f t="shared" si="11"/>
        <v>1708.5</v>
      </c>
      <c r="I56" s="8">
        <f t="shared" si="12"/>
        <v>1708.5</v>
      </c>
      <c r="J56" s="8">
        <f t="shared" si="13"/>
        <v>1800</v>
      </c>
    </row>
    <row r="57" spans="1:10" ht="34.5" customHeight="1">
      <c r="A57" s="17">
        <v>54</v>
      </c>
      <c r="B57" s="27" t="s">
        <v>104</v>
      </c>
      <c r="C57" s="20" t="s">
        <v>28</v>
      </c>
      <c r="D57" s="34" t="s">
        <v>105</v>
      </c>
      <c r="E57" s="8">
        <v>15001.02</v>
      </c>
      <c r="F57" s="8">
        <v>65294.68</v>
      </c>
      <c r="G57" s="8">
        <f aca="true" t="shared" si="14" ref="G57:G63">IF(SUM((IF(E57-3000&lt;=0,0,IF(E57&gt;=10000,10000,E57))*0.25),(IF(E57-10000&lt;=0,0,IF(E57&gt;=20000,10000,E57-10000))*0.3),(IF(E57-20000&lt;=0,0,IF(E57&gt;=30000,10000,E57-20000))*0.35),(IF(E57-30000&lt;=0,0,IF(E57&gt;=30000,E57-30000))*0.45))&gt;=35000,35000,SUM((IF(E57-3000&lt;=0,0,IF(E57&gt;=10000,10000,E57))*0.25),(IF(E57-10000&lt;=0,0,IF(E57&gt;=20000,10000,E57-10000))*0.3),(IF(E57-20000&lt;=0,0,IF(E57&gt;=30000,10000,E57-20000))*0.35),(IF(E57-30000&lt;=0,0,IF(E57&gt;=30000,E57-30000))*0.45)))</f>
        <v>4000.306</v>
      </c>
      <c r="H57" s="9">
        <f aca="true" t="shared" si="15" ref="H57:H63">IF(F57&lt;5000,0,IF(F57*0.3&gt;10000,10000,F57*0.3))</f>
        <v>10000</v>
      </c>
      <c r="I57" s="8">
        <f aca="true" t="shared" si="16" ref="I57:I63">SUM(G57:H57)</f>
        <v>14000.306</v>
      </c>
      <c r="J57" s="8">
        <f aca="true" t="shared" si="17" ref="J57:J63">ROUNDUP(I57,-2)</f>
        <v>14100</v>
      </c>
    </row>
    <row r="58" spans="1:10" ht="43.5" customHeight="1">
      <c r="A58" s="17">
        <v>55</v>
      </c>
      <c r="B58" s="27" t="s">
        <v>104</v>
      </c>
      <c r="C58" s="17" t="s">
        <v>78</v>
      </c>
      <c r="D58" s="34" t="s">
        <v>105</v>
      </c>
      <c r="E58" s="8">
        <v>9484</v>
      </c>
      <c r="F58" s="8">
        <v>22001.8</v>
      </c>
      <c r="G58" s="8">
        <f t="shared" si="14"/>
        <v>2371</v>
      </c>
      <c r="H58" s="9">
        <f t="shared" si="15"/>
        <v>6600.54</v>
      </c>
      <c r="I58" s="8">
        <f t="shared" si="16"/>
        <v>8971.54</v>
      </c>
      <c r="J58" s="8">
        <f t="shared" si="17"/>
        <v>9000</v>
      </c>
    </row>
    <row r="59" spans="1:10" ht="34.5" customHeight="1">
      <c r="A59" s="17">
        <v>56</v>
      </c>
      <c r="B59" s="17" t="s">
        <v>79</v>
      </c>
      <c r="C59" s="20" t="s">
        <v>80</v>
      </c>
      <c r="D59" s="34" t="s">
        <v>105</v>
      </c>
      <c r="E59" s="8">
        <v>27960.89</v>
      </c>
      <c r="F59" s="8">
        <v>62643.95</v>
      </c>
      <c r="G59" s="8">
        <f t="shared" si="14"/>
        <v>8286.3115</v>
      </c>
      <c r="H59" s="9">
        <f t="shared" si="15"/>
        <v>10000</v>
      </c>
      <c r="I59" s="8">
        <f t="shared" si="16"/>
        <v>18286.3115</v>
      </c>
      <c r="J59" s="8">
        <f t="shared" si="17"/>
        <v>18300</v>
      </c>
    </row>
    <row r="60" spans="1:10" ht="34.5" customHeight="1">
      <c r="A60" s="17">
        <v>57</v>
      </c>
      <c r="B60" s="17" t="s">
        <v>79</v>
      </c>
      <c r="C60" s="20" t="s">
        <v>96</v>
      </c>
      <c r="D60" s="34" t="s">
        <v>105</v>
      </c>
      <c r="E60" s="8">
        <v>8409.9</v>
      </c>
      <c r="F60" s="8">
        <v>18464.19</v>
      </c>
      <c r="G60" s="8">
        <f t="shared" si="14"/>
        <v>2102.475</v>
      </c>
      <c r="H60" s="9">
        <f t="shared" si="15"/>
        <v>5539.257</v>
      </c>
      <c r="I60" s="8">
        <f t="shared" si="16"/>
        <v>7641.732</v>
      </c>
      <c r="J60" s="8">
        <f t="shared" si="17"/>
        <v>7700</v>
      </c>
    </row>
    <row r="61" spans="1:10" ht="34.5" customHeight="1">
      <c r="A61" s="17">
        <v>58</v>
      </c>
      <c r="B61" s="17" t="s">
        <v>81</v>
      </c>
      <c r="C61" s="17" t="s">
        <v>82</v>
      </c>
      <c r="D61" s="34" t="s">
        <v>105</v>
      </c>
      <c r="E61" s="8">
        <v>3908.26</v>
      </c>
      <c r="F61" s="8">
        <v>1184.4</v>
      </c>
      <c r="G61" s="8">
        <f t="shared" si="14"/>
        <v>977.065</v>
      </c>
      <c r="H61" s="9">
        <f t="shared" si="15"/>
        <v>0</v>
      </c>
      <c r="I61" s="8">
        <f t="shared" si="16"/>
        <v>977.065</v>
      </c>
      <c r="J61" s="8">
        <f t="shared" si="17"/>
        <v>1000</v>
      </c>
    </row>
    <row r="62" spans="1:10" ht="34.5" customHeight="1">
      <c r="A62" s="17">
        <v>59</v>
      </c>
      <c r="B62" s="17" t="s">
        <v>21</v>
      </c>
      <c r="C62" s="20" t="s">
        <v>97</v>
      </c>
      <c r="D62" s="34" t="s">
        <v>105</v>
      </c>
      <c r="E62" s="8">
        <v>3763</v>
      </c>
      <c r="F62" s="8">
        <v>7332.4</v>
      </c>
      <c r="G62" s="8">
        <f t="shared" si="14"/>
        <v>940.75</v>
      </c>
      <c r="H62" s="9">
        <f t="shared" si="15"/>
        <v>2199.72</v>
      </c>
      <c r="I62" s="8">
        <f t="shared" si="16"/>
        <v>3140.47</v>
      </c>
      <c r="J62" s="8">
        <f t="shared" si="17"/>
        <v>3200</v>
      </c>
    </row>
    <row r="63" spans="1:10" ht="34.5" customHeight="1">
      <c r="A63" s="17">
        <v>60</v>
      </c>
      <c r="B63" s="17" t="s">
        <v>21</v>
      </c>
      <c r="C63" s="20" t="s">
        <v>83</v>
      </c>
      <c r="D63" s="34" t="s">
        <v>105</v>
      </c>
      <c r="E63" s="8">
        <v>8465.8</v>
      </c>
      <c r="F63" s="8">
        <v>18678.81</v>
      </c>
      <c r="G63" s="8">
        <f t="shared" si="14"/>
        <v>2116.45</v>
      </c>
      <c r="H63" s="9">
        <f t="shared" si="15"/>
        <v>5603.643</v>
      </c>
      <c r="I63" s="8">
        <f t="shared" si="16"/>
        <v>7720.093</v>
      </c>
      <c r="J63" s="8">
        <f t="shared" si="17"/>
        <v>7800</v>
      </c>
    </row>
    <row r="64" spans="1:10" ht="34.5" customHeight="1">
      <c r="A64" s="17">
        <v>61</v>
      </c>
      <c r="B64" s="17" t="s">
        <v>21</v>
      </c>
      <c r="C64" s="20" t="s">
        <v>84</v>
      </c>
      <c r="D64" s="34" t="s">
        <v>105</v>
      </c>
      <c r="E64" s="8">
        <v>4761.15</v>
      </c>
      <c r="F64" s="8">
        <v>3775.5</v>
      </c>
      <c r="G64" s="8">
        <f aca="true" t="shared" si="18" ref="G64:G69">IF(SUM((IF(E64-3000&lt;=0,0,IF(E64&gt;=10000,10000,E64))*0.25),(IF(E64-10000&lt;=0,0,IF(E64&gt;=20000,10000,E64-10000))*0.3),(IF(E64-20000&lt;=0,0,IF(E64&gt;=30000,10000,E64-20000))*0.35),(IF(E64-30000&lt;=0,0,IF(E64&gt;=30000,E64-30000))*0.45))&gt;=35000,35000,SUM((IF(E64-3000&lt;=0,0,IF(E64&gt;=10000,10000,E64))*0.25),(IF(E64-10000&lt;=0,0,IF(E64&gt;=20000,10000,E64-10000))*0.3),(IF(E64-20000&lt;=0,0,IF(E64&gt;=30000,10000,E64-20000))*0.35),(IF(E64-30000&lt;=0,0,IF(E64&gt;=30000,E64-30000))*0.45)))</f>
        <v>1190.2875</v>
      </c>
      <c r="H64" s="9">
        <f aca="true" t="shared" si="19" ref="H64:H69">IF(F64&lt;5000,0,IF(F64*0.3&gt;10000,10000,F64*0.3))</f>
        <v>0</v>
      </c>
      <c r="I64" s="8">
        <f aca="true" t="shared" si="20" ref="I64:I69">SUM(G64:H64)</f>
        <v>1190.2875</v>
      </c>
      <c r="J64" s="8">
        <f aca="true" t="shared" si="21" ref="J64:J69">ROUNDUP(I64,-2)</f>
        <v>1200</v>
      </c>
    </row>
    <row r="65" spans="1:10" ht="34.5" customHeight="1">
      <c r="A65" s="17">
        <v>62</v>
      </c>
      <c r="B65" s="17" t="s">
        <v>21</v>
      </c>
      <c r="C65" s="20" t="s">
        <v>85</v>
      </c>
      <c r="D65" s="34" t="s">
        <v>105</v>
      </c>
      <c r="E65" s="8">
        <v>5149.5</v>
      </c>
      <c r="F65" s="8">
        <v>3165.4</v>
      </c>
      <c r="G65" s="8">
        <f t="shared" si="18"/>
        <v>1287.375</v>
      </c>
      <c r="H65" s="9">
        <f t="shared" si="19"/>
        <v>0</v>
      </c>
      <c r="I65" s="8">
        <f t="shared" si="20"/>
        <v>1287.375</v>
      </c>
      <c r="J65" s="8">
        <f t="shared" si="21"/>
        <v>1300</v>
      </c>
    </row>
    <row r="66" spans="1:10" s="24" customFormat="1" ht="34.5" customHeight="1">
      <c r="A66" s="17">
        <v>63</v>
      </c>
      <c r="B66" s="20" t="s">
        <v>21</v>
      </c>
      <c r="C66" s="20" t="s">
        <v>86</v>
      </c>
      <c r="D66" s="34" t="s">
        <v>106</v>
      </c>
      <c r="E66" s="22">
        <v>0</v>
      </c>
      <c r="F66" s="22">
        <v>0</v>
      </c>
      <c r="G66" s="22">
        <f t="shared" si="18"/>
        <v>0</v>
      </c>
      <c r="H66" s="23">
        <f t="shared" si="19"/>
        <v>0</v>
      </c>
      <c r="I66" s="22">
        <f t="shared" si="20"/>
        <v>0</v>
      </c>
      <c r="J66" s="35">
        <v>3500</v>
      </c>
    </row>
    <row r="67" spans="1:10" ht="34.5" customHeight="1">
      <c r="A67" s="17">
        <v>64</v>
      </c>
      <c r="B67" s="17" t="s">
        <v>87</v>
      </c>
      <c r="C67" s="20" t="s">
        <v>88</v>
      </c>
      <c r="D67" s="34" t="s">
        <v>105</v>
      </c>
      <c r="E67" s="8">
        <v>3087.9</v>
      </c>
      <c r="F67" s="8">
        <v>10700.2</v>
      </c>
      <c r="G67" s="8">
        <f>IF(SUM((IF(E67-3000&lt;=0,0,IF(E67&gt;=10000,10000,E67))*0.25),(IF(E67-10000&lt;=0,0,IF(E67&gt;=20000,10000,E67-10000))*0.3),(IF(E67-20000&lt;=0,0,IF(E67&gt;=30000,10000,E67-20000))*0.35),(IF(E67-30000&lt;=0,0,IF(E67&gt;=30000,E67-30000))*0.45))&gt;=35000,35000,SUM((IF(E67-3000&lt;=0,0,IF(E67&gt;=10000,10000,E67))*0.25),(IF(E67-10000&lt;=0,0,IF(E67&gt;=20000,10000,E67-10000))*0.3),(IF(E67-20000&lt;=0,0,IF(E67&gt;=30000,10000,E67-20000))*0.35),(IF(E67-30000&lt;=0,0,IF(E67&gt;=30000,E67-30000))*0.45)))</f>
        <v>771.975</v>
      </c>
      <c r="H67" s="9">
        <f>IF(F67&lt;5000,0,IF(F67*0.3&gt;10000,10000,F67*0.3))</f>
        <v>3210.06</v>
      </c>
      <c r="I67" s="8">
        <f t="shared" si="20"/>
        <v>3982.035</v>
      </c>
      <c r="J67" s="8">
        <f t="shared" si="21"/>
        <v>4000</v>
      </c>
    </row>
    <row r="68" spans="1:10" ht="34.5" customHeight="1">
      <c r="A68" s="17">
        <v>65</v>
      </c>
      <c r="B68" s="17" t="s">
        <v>87</v>
      </c>
      <c r="C68" s="20" t="s">
        <v>89</v>
      </c>
      <c r="D68" s="34" t="s">
        <v>105</v>
      </c>
      <c r="E68" s="8">
        <v>6684.9</v>
      </c>
      <c r="F68" s="8">
        <v>19950.57</v>
      </c>
      <c r="G68" s="8">
        <f>IF(SUM((IF(E68-3000&lt;=0,0,IF(E68&gt;=10000,10000,E68))*0.25),(IF(E68-10000&lt;=0,0,IF(E68&gt;=20000,10000,E68-10000))*0.3),(IF(E68-20000&lt;=0,0,IF(E68&gt;=30000,10000,E68-20000))*0.35),(IF(E68-30000&lt;=0,0,IF(E68&gt;=30000,E68-30000))*0.45))&gt;=35000,35000,SUM((IF(E68-3000&lt;=0,0,IF(E68&gt;=10000,10000,E68))*0.25),(IF(E68-10000&lt;=0,0,IF(E68&gt;=20000,10000,E68-10000))*0.3),(IF(E68-20000&lt;=0,0,IF(E68&gt;=30000,10000,E68-20000))*0.35),(IF(E68-30000&lt;=0,0,IF(E68&gt;=30000,E68-30000))*0.45)))</f>
        <v>1671.225</v>
      </c>
      <c r="H68" s="9">
        <f>IF(F68&lt;5000,0,IF(F68*0.3&gt;10000,10000,F68*0.3))</f>
        <v>5985.170999999999</v>
      </c>
      <c r="I68" s="8">
        <f>SUM(G68:H68)</f>
        <v>7656.395999999999</v>
      </c>
      <c r="J68" s="8">
        <f>ROUNDUP(I68,-2)</f>
        <v>7700</v>
      </c>
    </row>
    <row r="69" spans="1:10" ht="34.5" customHeight="1">
      <c r="A69" s="17">
        <v>66</v>
      </c>
      <c r="B69" s="17" t="s">
        <v>87</v>
      </c>
      <c r="C69" s="20" t="s">
        <v>90</v>
      </c>
      <c r="D69" s="34" t="s">
        <v>105</v>
      </c>
      <c r="E69" s="8">
        <v>2824.11</v>
      </c>
      <c r="F69" s="8">
        <v>10526</v>
      </c>
      <c r="G69" s="8">
        <f t="shared" si="18"/>
        <v>0</v>
      </c>
      <c r="H69" s="9">
        <f t="shared" si="19"/>
        <v>3157.7999999999997</v>
      </c>
      <c r="I69" s="8">
        <f t="shared" si="20"/>
        <v>3157.7999999999997</v>
      </c>
      <c r="J69" s="8">
        <f t="shared" si="21"/>
        <v>3200</v>
      </c>
    </row>
    <row r="70" spans="1:10" ht="34.5" customHeight="1">
      <c r="A70" s="41"/>
      <c r="B70" s="43" t="s">
        <v>91</v>
      </c>
      <c r="C70" s="44"/>
      <c r="D70" s="45"/>
      <c r="E70" s="42">
        <f aca="true" t="shared" si="22" ref="E70:J70">SUM(E4:E69)</f>
        <v>487795.27999999997</v>
      </c>
      <c r="F70" s="42">
        <f t="shared" si="22"/>
        <v>1535947.7599999995</v>
      </c>
      <c r="G70" s="42">
        <f t="shared" si="22"/>
        <v>128673.91199999998</v>
      </c>
      <c r="H70" s="42">
        <f t="shared" si="22"/>
        <v>322294.11899999983</v>
      </c>
      <c r="I70" s="42">
        <f t="shared" si="22"/>
        <v>450968.0309999999</v>
      </c>
      <c r="J70" s="42">
        <f t="shared" si="22"/>
        <v>457800</v>
      </c>
    </row>
  </sheetData>
  <sheetProtection sheet="1" objects="1" scenarios="1"/>
  <mergeCells count="9">
    <mergeCell ref="B70:D70"/>
    <mergeCell ref="A1:J1"/>
    <mergeCell ref="A2:A3"/>
    <mergeCell ref="B2:B3"/>
    <mergeCell ref="C2:C3"/>
    <mergeCell ref="D2:D3"/>
    <mergeCell ref="E2:F2"/>
    <mergeCell ref="G2:I2"/>
    <mergeCell ref="J2:J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Footer>&amp;L&amp;N&amp;R&amp;P</oddFooter>
    <evenFooter>&amp;L&amp;N&amp;C&amp;P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朱力华(1976016)</dc:creator>
  <cp:keywords/>
  <dc:description/>
  <cp:lastModifiedBy>微软用户</cp:lastModifiedBy>
  <cp:lastPrinted>2016-02-22T07:03:32Z</cp:lastPrinted>
  <dcterms:created xsi:type="dcterms:W3CDTF">2012-03-19T07:49:47Z</dcterms:created>
  <dcterms:modified xsi:type="dcterms:W3CDTF">2016-02-25T03:04:05Z</dcterms:modified>
  <cp:category/>
  <cp:version/>
  <cp:contentType/>
  <cp:contentStatus/>
</cp:coreProperties>
</file>